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 (2)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J194" i="2"/>
  <c r="I194" i="2"/>
  <c r="I195" i="2" s="1"/>
  <c r="H194" i="2"/>
  <c r="G194" i="2"/>
  <c r="F194" i="2"/>
  <c r="B185" i="2"/>
  <c r="A185" i="2"/>
  <c r="J184" i="2"/>
  <c r="J195" i="2" s="1"/>
  <c r="I184" i="2"/>
  <c r="H184" i="2"/>
  <c r="H195" i="2" s="1"/>
  <c r="G184" i="2"/>
  <c r="G195" i="2" s="1"/>
  <c r="F184" i="2"/>
  <c r="F195" i="2" s="1"/>
  <c r="I176" i="2"/>
  <c r="B176" i="2"/>
  <c r="A176" i="2"/>
  <c r="J175" i="2"/>
  <c r="I175" i="2"/>
  <c r="H175" i="2"/>
  <c r="G175" i="2"/>
  <c r="F175" i="2"/>
  <c r="B166" i="2"/>
  <c r="J165" i="2"/>
  <c r="J176" i="2" s="1"/>
  <c r="I165" i="2"/>
  <c r="H165" i="2"/>
  <c r="H176" i="2" s="1"/>
  <c r="G165" i="2"/>
  <c r="G176" i="2" s="1"/>
  <c r="F165" i="2"/>
  <c r="F176" i="2" s="1"/>
  <c r="B157" i="2"/>
  <c r="A157" i="2"/>
  <c r="J156" i="2"/>
  <c r="I156" i="2"/>
  <c r="H156" i="2"/>
  <c r="G156" i="2"/>
  <c r="F156" i="2"/>
  <c r="B147" i="2"/>
  <c r="A147" i="2"/>
  <c r="J146" i="2"/>
  <c r="I146" i="2"/>
  <c r="I157" i="2" s="1"/>
  <c r="H146" i="2"/>
  <c r="G146" i="2"/>
  <c r="F146" i="2"/>
  <c r="F157" i="2" s="1"/>
  <c r="J138" i="2"/>
  <c r="B138" i="2"/>
  <c r="A138" i="2"/>
  <c r="J137" i="2"/>
  <c r="I137" i="2"/>
  <c r="H137" i="2"/>
  <c r="G137" i="2"/>
  <c r="F137" i="2"/>
  <c r="B128" i="2"/>
  <c r="A128" i="2"/>
  <c r="J127" i="2"/>
  <c r="I127" i="2"/>
  <c r="I138" i="2" s="1"/>
  <c r="H127" i="2"/>
  <c r="H138" i="2" s="1"/>
  <c r="G127" i="2"/>
  <c r="G138" i="2" s="1"/>
  <c r="F127" i="2"/>
  <c r="F138" i="2" s="1"/>
  <c r="B119" i="2"/>
  <c r="A119" i="2"/>
  <c r="J118" i="2"/>
  <c r="I118" i="2"/>
  <c r="H118" i="2"/>
  <c r="G118" i="2"/>
  <c r="F118" i="2"/>
  <c r="B109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J99" i="2"/>
  <c r="I99" i="2"/>
  <c r="H99" i="2"/>
  <c r="G99" i="2"/>
  <c r="F99" i="2"/>
  <c r="B90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J80" i="2"/>
  <c r="I80" i="2"/>
  <c r="H80" i="2"/>
  <c r="G80" i="2"/>
  <c r="F80" i="2"/>
  <c r="B71" i="2"/>
  <c r="J70" i="2"/>
  <c r="J81" i="2" s="1"/>
  <c r="I70" i="2"/>
  <c r="I81" i="2" s="1"/>
  <c r="H70" i="2"/>
  <c r="H81" i="2" s="1"/>
  <c r="G70" i="2"/>
  <c r="G81" i="2" s="1"/>
  <c r="F70" i="2"/>
  <c r="F81" i="2" s="1"/>
  <c r="J62" i="2"/>
  <c r="B62" i="2"/>
  <c r="A62" i="2"/>
  <c r="J61" i="2"/>
  <c r="I61" i="2"/>
  <c r="H61" i="2"/>
  <c r="G61" i="2"/>
  <c r="F61" i="2"/>
  <c r="B52" i="2"/>
  <c r="J51" i="2"/>
  <c r="I51" i="2"/>
  <c r="I62" i="2" s="1"/>
  <c r="H51" i="2"/>
  <c r="H62" i="2" s="1"/>
  <c r="G51" i="2"/>
  <c r="G62" i="2" s="1"/>
  <c r="F51" i="2"/>
  <c r="F62" i="2" s="1"/>
  <c r="J43" i="2"/>
  <c r="B43" i="2"/>
  <c r="A43" i="2"/>
  <c r="J42" i="2"/>
  <c r="I42" i="2"/>
  <c r="H42" i="2"/>
  <c r="G42" i="2"/>
  <c r="F42" i="2"/>
  <c r="B33" i="2"/>
  <c r="J32" i="2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J13" i="2"/>
  <c r="J24" i="2" s="1"/>
  <c r="I13" i="2"/>
  <c r="I24" i="2" s="1"/>
  <c r="H13" i="2"/>
  <c r="H24" i="2" s="1"/>
  <c r="G13" i="2"/>
  <c r="G24" i="2" s="1"/>
  <c r="F13" i="2"/>
  <c r="F24" i="2" s="1"/>
  <c r="I196" i="2" l="1"/>
  <c r="H157" i="2"/>
  <c r="H196" i="2" s="1"/>
  <c r="J157" i="2"/>
  <c r="J196" i="2" s="1"/>
  <c r="G196" i="2"/>
  <c r="G157" i="2"/>
  <c r="G198" i="2"/>
  <c r="H198" i="2"/>
  <c r="I198" i="2"/>
  <c r="J198" i="2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<sst xmlns="http://schemas.openxmlformats.org/spreadsheetml/2006/main" count="280" uniqueCount="94">
  <si>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</si>
  <si>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</si>
  <si>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</si>
  <si>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</si>
  <si>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</si>
  <si>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</si>
  <si>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</si>
  <si>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</si>
  <si>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</si>
  <si>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</si>
  <si>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</si>
  <si>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</si>
  <si>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</si>
  <si>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</si>
  <si>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</si>
  <si>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</si>
  <si>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</si>
  <si>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</si>
  <si>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</si>
  <si>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</si>
  <si>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</si>
  <si>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</si>
  <si>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</si>
  <si>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</si>
  <si>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</si>
  <si>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</si>
  <si>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</si>
  <si>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</si>
  <si>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</si>
  <si>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</si>
  <si>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</si>
  <si>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</si>
  <si>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</si>
  <si>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</si>
  <si>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</si>
  <si>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</si>
  <si>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</si>
  <si>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</si>
  <si>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</si>
  <si>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</si>
  <si>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</si>
  <si>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</si>
  <si>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</si>
  <si>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</si>
  <si>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</si>
  <si>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</si>
  <si>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</si>
  <si>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</si>
  <si>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</si>
  <si>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</si>
  <si>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</si>
  <si>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</si>
  <si>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</si>
  <si>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</si>
  <si>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</si>
  <si>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</si>
  <si>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</si>
  <si>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</si>
  <si>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</si>
  <si>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</si>
  <si>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</si>
  <si>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</si>
  <si>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</si>
  <si>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</si>
  <si>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</si>
  <si>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</si>
  <si>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</si>
  <si>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</si>
  <si>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</si>
  <si>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</si>
  <si>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</si>
  <si>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</si>
  <si>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</si>
  <si>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</si>
  <si>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</si>
  <si>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</si>
  <si>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</si>
  <si>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</si>
  <si>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</si>
  <si>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</si>
  <si>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</si>
  <si>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</si>
  <si>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</si>
  <si>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</si>
  <si>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</si>
  <si>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</si>
  <si>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</si>
  <si>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</si>
  <si>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</si>
  <si>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28</t>
  </si>
  <si>
    <t>12</t>
  </si>
  <si>
    <t>МОУ "СОШ №5"</t>
  </si>
  <si>
    <t>старше 12 лет</t>
  </si>
  <si>
    <t xml:space="preserve">Уха рыбацкая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</si>
</sst>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tabSelected="1" view="pageBreakPreview" zoomScale="96" zoomScaleNormal="100" zoomScaleSheetLayoutView="9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8" t="s">
        <v>91</v>
      </c>
      <c r="D1" s="69"/>
      <c r="E1" s="69"/>
      <c r="F1" s="12" t="s">
        <v>15</v>
      </c>
      <c r="G1" s="2" t="s">
        <v>16</v>
      </c>
      <c r="H1" s="70" t="s">
        <v>42</v>
      </c>
      <c r="I1" s="70"/>
      <c r="J1" s="70"/>
      <c r="K1" s="70"/>
    </row>
    <row r="2" spans="1:11" ht="18" x14ac:dyDescent="0.2">
      <c r="A2" s="32" t="s">
        <v>6</v>
      </c>
      <c r="C2" s="2"/>
      <c r="G2" s="2" t="s">
        <v>17</v>
      </c>
      <c r="H2" s="70" t="s">
        <v>43</v>
      </c>
      <c r="I2" s="70"/>
      <c r="J2" s="70"/>
      <c r="K2" s="70"/>
    </row>
    <row r="3" spans="1:11" ht="17.25" customHeight="1" x14ac:dyDescent="0.2">
      <c r="A3" s="4" t="s">
        <v>8</v>
      </c>
      <c r="C3" s="2"/>
      <c r="D3" s="3"/>
      <c r="E3" s="51" t="s">
        <v>92</v>
      </c>
      <c r="G3" s="2" t="s">
        <v>18</v>
      </c>
      <c r="H3" s="59" t="s">
        <v>89</v>
      </c>
      <c r="I3" s="59" t="s">
        <v>90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93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50">
        <f>F13+F23</f>
        <v>1350</v>
      </c>
      <c r="G24" s="50">
        <f t="shared" ref="G24:J24" si="2">G13+G23</f>
        <v>46.480000000000004</v>
      </c>
      <c r="H24" s="50">
        <f t="shared" si="2"/>
        <v>50.13</v>
      </c>
      <c r="I24" s="50">
        <f t="shared" si="2"/>
        <v>199.97</v>
      </c>
      <c r="J24" s="50">
        <f t="shared" si="2"/>
        <v>1503.53</v>
      </c>
      <c r="K24" s="62"/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3">SUM(G25:G31)</f>
        <v>18.633000000000003</v>
      </c>
      <c r="H32" s="47">
        <f t="shared" si="3"/>
        <v>19.46</v>
      </c>
      <c r="I32" s="47">
        <f t="shared" si="3"/>
        <v>77.319999999999993</v>
      </c>
      <c r="J32" s="47">
        <f t="shared" si="3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4">SUM(G33:G41)</f>
        <v>30.22</v>
      </c>
      <c r="H42" s="47">
        <f t="shared" si="4"/>
        <v>29.460000000000004</v>
      </c>
      <c r="I42" s="47">
        <f t="shared" si="4"/>
        <v>115.91</v>
      </c>
      <c r="J42" s="47">
        <f t="shared" si="4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3" t="s">
        <v>4</v>
      </c>
      <c r="D43" s="64"/>
      <c r="E43" s="29"/>
      <c r="F43" s="50">
        <f>F32+F42</f>
        <v>1350</v>
      </c>
      <c r="G43" s="50">
        <f t="shared" ref="G43:J43" si="5">G32+G42</f>
        <v>48.853000000000002</v>
      </c>
      <c r="H43" s="50">
        <f t="shared" si="5"/>
        <v>48.92</v>
      </c>
      <c r="I43" s="50">
        <f t="shared" si="5"/>
        <v>193.23</v>
      </c>
      <c r="J43" s="50">
        <f t="shared" si="5"/>
        <v>1376.23</v>
      </c>
      <c r="K43" s="62"/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6">SUM(G44:G50)</f>
        <v>18.11</v>
      </c>
      <c r="H51" s="47">
        <f t="shared" si="6"/>
        <v>19.52</v>
      </c>
      <c r="I51" s="47">
        <f t="shared" si="6"/>
        <v>76.77</v>
      </c>
      <c r="J51" s="47">
        <f t="shared" si="6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7">SUM(G52:G60)</f>
        <v>30.79</v>
      </c>
      <c r="H61" s="47">
        <f t="shared" si="7"/>
        <v>30.07</v>
      </c>
      <c r="I61" s="47">
        <f t="shared" si="7"/>
        <v>126.05</v>
      </c>
      <c r="J61" s="47">
        <f t="shared" si="7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3" t="s">
        <v>4</v>
      </c>
      <c r="D62" s="64"/>
      <c r="E62" s="29"/>
      <c r="F62" s="50">
        <f>F51+F61</f>
        <v>1350</v>
      </c>
      <c r="G62" s="50">
        <f t="shared" ref="G62:J62" si="8">G51+G61</f>
        <v>48.9</v>
      </c>
      <c r="H62" s="50">
        <f t="shared" si="8"/>
        <v>49.59</v>
      </c>
      <c r="I62" s="50">
        <f t="shared" si="8"/>
        <v>202.82</v>
      </c>
      <c r="J62" s="50">
        <f t="shared" si="8"/>
        <v>1489.76</v>
      </c>
      <c r="K62" s="62"/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9">SUM(G63:G69)</f>
        <v>22.369999999999997</v>
      </c>
      <c r="H70" s="47">
        <f t="shared" si="9"/>
        <v>22.17</v>
      </c>
      <c r="I70" s="47">
        <f t="shared" si="9"/>
        <v>83.07</v>
      </c>
      <c r="J70" s="47">
        <f t="shared" si="9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/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0">SUM(G82:G88)</f>
        <v>18.760000000000002</v>
      </c>
      <c r="H89" s="47">
        <f t="shared" si="10"/>
        <v>18.979999999999997</v>
      </c>
      <c r="I89" s="47">
        <f t="shared" si="10"/>
        <v>85.100000000000009</v>
      </c>
      <c r="J89" s="47">
        <f t="shared" si="10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11">SUM(G90:G98)</f>
        <v>29.29</v>
      </c>
      <c r="H99" s="47">
        <f t="shared" si="11"/>
        <v>31.38</v>
      </c>
      <c r="I99" s="47">
        <f t="shared" si="11"/>
        <v>115.96</v>
      </c>
      <c r="J99" s="47">
        <f t="shared" si="11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3" t="s">
        <v>4</v>
      </c>
      <c r="D100" s="64"/>
      <c r="E100" s="29"/>
      <c r="F100" s="50">
        <f>F89+F99</f>
        <v>1350</v>
      </c>
      <c r="G100" s="50">
        <f t="shared" ref="G100:J100" si="12">G89+G99</f>
        <v>48.05</v>
      </c>
      <c r="H100" s="50">
        <f t="shared" si="12"/>
        <v>50.36</v>
      </c>
      <c r="I100" s="50">
        <f t="shared" si="12"/>
        <v>201.06</v>
      </c>
      <c r="J100" s="50">
        <f t="shared" si="12"/>
        <v>1387.73</v>
      </c>
      <c r="K100" s="62"/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13">SUM(G101:G107)</f>
        <v>18.75</v>
      </c>
      <c r="H108" s="47">
        <f t="shared" si="13"/>
        <v>20.59</v>
      </c>
      <c r="I108" s="47">
        <f t="shared" si="13"/>
        <v>78.650000000000006</v>
      </c>
      <c r="J108" s="47">
        <f t="shared" si="13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14">SUM(G109:G117)</f>
        <v>31.039999999999996</v>
      </c>
      <c r="H118" s="47">
        <f t="shared" si="14"/>
        <v>31.98</v>
      </c>
      <c r="I118" s="47">
        <f t="shared" si="14"/>
        <v>133.25</v>
      </c>
      <c r="J118" s="47">
        <f t="shared" si="14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50">
        <f>F108+F118</f>
        <v>1350</v>
      </c>
      <c r="G119" s="50">
        <f t="shared" ref="G119:J119" si="15">G108+G118</f>
        <v>49.789999999999992</v>
      </c>
      <c r="H119" s="50">
        <f t="shared" si="15"/>
        <v>52.57</v>
      </c>
      <c r="I119" s="50">
        <f t="shared" si="15"/>
        <v>211.9</v>
      </c>
      <c r="J119" s="50">
        <f t="shared" si="15"/>
        <v>1506.6</v>
      </c>
      <c r="K119" s="62"/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:J127" si="16">SUM(G120:G126)</f>
        <v>18.633000000000003</v>
      </c>
      <c r="H127" s="47">
        <f t="shared" si="16"/>
        <v>19.46</v>
      </c>
      <c r="I127" s="47">
        <f t="shared" si="16"/>
        <v>77.319999999999993</v>
      </c>
      <c r="J127" s="47">
        <f t="shared" si="16"/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:J137" si="17">SUM(G128:G136)</f>
        <v>31.15</v>
      </c>
      <c r="H137" s="47">
        <f t="shared" si="17"/>
        <v>31.62</v>
      </c>
      <c r="I137" s="47">
        <f t="shared" si="17"/>
        <v>130.07</v>
      </c>
      <c r="J137" s="47">
        <f t="shared" si="17"/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3" t="s">
        <v>4</v>
      </c>
      <c r="D138" s="64"/>
      <c r="E138" s="29"/>
      <c r="F138" s="50">
        <f>F127+F137</f>
        <v>1350</v>
      </c>
      <c r="G138" s="61">
        <f t="shared" ref="G138:J138" si="18">G127+G137</f>
        <v>49.783000000000001</v>
      </c>
      <c r="H138" s="50">
        <f t="shared" si="18"/>
        <v>51.08</v>
      </c>
      <c r="I138" s="50">
        <f t="shared" si="18"/>
        <v>207.39</v>
      </c>
      <c r="J138" s="50">
        <f t="shared" si="18"/>
        <v>1463.7199999999998</v>
      </c>
      <c r="K138" s="62"/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:J146" si="19">SUM(G139:G145)</f>
        <v>18.770000000000003</v>
      </c>
      <c r="H146" s="47">
        <f t="shared" si="19"/>
        <v>18.59</v>
      </c>
      <c r="I146" s="47">
        <f t="shared" si="19"/>
        <v>80.42</v>
      </c>
      <c r="J146" s="47">
        <f t="shared" si="19"/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:J156" si="20">SUM(G147:G155)</f>
        <v>27.589999999999996</v>
      </c>
      <c r="H156" s="47">
        <f t="shared" si="20"/>
        <v>30.650000000000006</v>
      </c>
      <c r="I156" s="47">
        <f t="shared" si="20"/>
        <v>115.51</v>
      </c>
      <c r="J156" s="47">
        <f t="shared" si="20"/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50">
        <f>F146+F156</f>
        <v>1350</v>
      </c>
      <c r="G157" s="50">
        <f t="shared" ref="G157:J157" si="21">G146+G156</f>
        <v>46.36</v>
      </c>
      <c r="H157" s="50">
        <f t="shared" si="21"/>
        <v>49.240000000000009</v>
      </c>
      <c r="I157" s="50">
        <f t="shared" si="21"/>
        <v>195.93</v>
      </c>
      <c r="J157" s="50">
        <f t="shared" si="21"/>
        <v>1395.6999999999998</v>
      </c>
      <c r="K157" s="62"/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:J165" si="22">SUM(G158:G164)</f>
        <v>22.25</v>
      </c>
      <c r="H165" s="47">
        <f t="shared" si="22"/>
        <v>22.46</v>
      </c>
      <c r="I165" s="47">
        <f t="shared" si="22"/>
        <v>80.25</v>
      </c>
      <c r="J165" s="47">
        <f t="shared" si="22"/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:J175" si="23">SUM(G166:G174)</f>
        <v>30.559999999999995</v>
      </c>
      <c r="H175" s="47">
        <f t="shared" si="23"/>
        <v>28.86</v>
      </c>
      <c r="I175" s="47">
        <f t="shared" si="23"/>
        <v>131</v>
      </c>
      <c r="J175" s="47">
        <f t="shared" si="23"/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50">
        <f>F165+F175</f>
        <v>1350</v>
      </c>
      <c r="G176" s="50">
        <f t="shared" ref="G176:J176" si="24">G165+G175</f>
        <v>52.809999999999995</v>
      </c>
      <c r="H176" s="50">
        <f t="shared" si="24"/>
        <v>51.32</v>
      </c>
      <c r="I176" s="50">
        <f t="shared" si="24"/>
        <v>211.25</v>
      </c>
      <c r="J176" s="50">
        <f t="shared" si="24"/>
        <v>1514.2200000000003</v>
      </c>
      <c r="K176" s="62"/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:J184" si="25">SUM(G177:G183)</f>
        <v>20.57</v>
      </c>
      <c r="H184" s="47">
        <f t="shared" si="25"/>
        <v>20.07</v>
      </c>
      <c r="I184" s="47">
        <f t="shared" si="25"/>
        <v>82.27</v>
      </c>
      <c r="J184" s="47">
        <f t="shared" si="25"/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:J194" si="26">SUM(G185:G193)</f>
        <v>27.369999999999997</v>
      </c>
      <c r="H194" s="47">
        <f t="shared" si="26"/>
        <v>30</v>
      </c>
      <c r="I194" s="47">
        <f t="shared" si="26"/>
        <v>127.59</v>
      </c>
      <c r="J194" s="47">
        <f t="shared" si="26"/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5" t="s">
        <v>4</v>
      </c>
      <c r="D195" s="66"/>
      <c r="E195" s="43"/>
      <c r="F195" s="54">
        <f>F184+F194</f>
        <v>1350</v>
      </c>
      <c r="G195" s="54">
        <f t="shared" ref="G195:J195" si="27">G184+G194</f>
        <v>47.94</v>
      </c>
      <c r="H195" s="54">
        <f t="shared" si="27"/>
        <v>50.07</v>
      </c>
      <c r="I195" s="54">
        <f t="shared" si="27"/>
        <v>209.86</v>
      </c>
      <c r="J195" s="54">
        <f t="shared" si="27"/>
        <v>1399.46</v>
      </c>
      <c r="K195" s="62"/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ht="13.5" thickBot="1" x14ac:dyDescent="0.25">
      <c r="C197" s="2"/>
      <c r="D197" s="2"/>
    </row>
    <row r="198" spans="1:11" ht="13.5" thickBot="1" x14ac:dyDescent="0.25">
      <c r="A198" s="25"/>
      <c r="B198" s="26"/>
      <c r="C198" s="67" t="s">
        <v>5</v>
      </c>
      <c r="D198" s="67"/>
      <c r="E198" s="67"/>
      <c r="F198" s="31"/>
      <c r="G198" s="44">
        <f>(G119+G138+G157+G176+G195+G24+G43+G62+G81+G100)/(IF(G119=0,0,1)+IF(G138=0,0,1)+IF(G157=0,0,1)+IF(G176=0,0,1)+IF(G195=0,0,1)+IF(G24=0,0,1)+IF(G43=0,0,1)+IF(G62=0,0,1)+IF(G81=0,0,1)+IF(G100=0,0,1))</f>
        <v>49.233600000000003</v>
      </c>
      <c r="H198" s="44">
        <f>(H119+H138+H157+H176+H195+H24+H43+H62+H81+H100)/(IF(H119=0,0,1)+IF(H138=0,0,1)+IF(H157=0,0,1)+IF(H176=0,0,1)+IF(H195=0,0,1)+IF(H24=0,0,1)+IF(H43=0,0,1)+IF(H62=0,0,1)+IF(H81=0,0,1)+IF(H100=0,0,1))</f>
        <v>50.50500000000001</v>
      </c>
      <c r="I198" s="44">
        <f>(I119+I138+I157+I176+I195+I24+I43+I62+I81+I100)/(IF(I119=0,0,1)+IF(I138=0,0,1)+IF(I157=0,0,1)+IF(I176=0,0,1)+IF(I195=0,0,1)+IF(I24=0,0,1)+IF(I43=0,0,1)+IF(I62=0,0,1)+IF(I81=0,0,1)+IF(I100=0,0,1))</f>
        <v>204.804</v>
      </c>
      <c r="J198" s="44">
        <f>(J119+J138+J157+J176+J195+J24+J43+J62+J81+J100)/(IF(J119=0,0,1)+IF(J138=0,0,1)+IF(J157=0,0,1)+IF(J176=0,0,1)+IF(J195=0,0,1)+IF(J24=0,0,1)+IF(J43=0,0,1)+IF(J62=0,0,1)+IF(J81=0,0,1)+IF(J100=0,0,1))</f>
        <v>1458.0179999999998</v>
      </c>
      <c r="K198" s="31"/>
    </row>
  </sheetData>
  <mergeCells count="14">
    <mergeCell ref="C195:D195"/>
    <mergeCell ref="C198:E198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2025-01-10T08:53:03Z</cp:lastPrinted>
  <dcterms:created xsi:type="dcterms:W3CDTF">2022-05-16T14:23:56Z</dcterms:created>
  <dcterms:modified xsi:type="dcterms:W3CDTF">2025-02-14T12:48:16Z</dcterms:modified>
</cp:coreProperties>
</file>